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defaultThemeVersion="166925"/>
  <mc:AlternateContent xmlns:mc="http://schemas.openxmlformats.org/markup-compatibility/2006">
    <mc:Choice Requires="x15">
      <x15ac:absPath xmlns:x15ac="http://schemas.microsoft.com/office/spreadsheetml/2010/11/ac" url="/Users/jinkounaijisenta-riyoushaoyanokai/Downloads/"/>
    </mc:Choice>
  </mc:AlternateContent>
  <xr:revisionPtr revIDLastSave="0" documentId="13_ncr:1_{5F37A346-CB9C-D34B-AE1F-E84AC45247F7}" xr6:coauthVersionLast="47" xr6:coauthVersionMax="47" xr10:uidLastSave="{00000000-0000-0000-0000-000000000000}"/>
  <bookViews>
    <workbookView xWindow="1940" yWindow="500" windowWidth="24320" windowHeight="19520" xr2:uid="{01E49F54-8144-EE43-82F8-7E70115417F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38" i="1" l="1"/>
  <c r="B36" i="1"/>
  <c r="B34" i="1"/>
  <c r="B32" i="1"/>
  <c r="B30" i="1"/>
  <c r="C117" i="1"/>
  <c r="F110" i="1"/>
  <c r="F111" i="1" s="1"/>
  <c r="D110" i="1"/>
  <c r="C116" i="1"/>
  <c r="C115" i="1"/>
  <c r="B110" i="1" l="1"/>
  <c r="D111" i="1"/>
  <c r="B111" i="1" s="1"/>
  <c r="B114" i="1" s="1"/>
  <c r="B113" i="1" l="1"/>
  <c r="B112" i="1"/>
</calcChain>
</file>

<file path=xl/sharedStrings.xml><?xml version="1.0" encoding="utf-8"?>
<sst xmlns="http://schemas.openxmlformats.org/spreadsheetml/2006/main" count="40" uniqueCount="26">
  <si>
    <t>BTL_LW</t>
    <phoneticPr fontId="1"/>
  </si>
  <si>
    <t>A</t>
    <phoneticPr fontId="1"/>
  </si>
  <si>
    <t>B</t>
    <phoneticPr fontId="1"/>
  </si>
  <si>
    <t>BTL_i</t>
    <phoneticPr fontId="1"/>
  </si>
  <si>
    <t>以下は計算のために用いていますので削除したり変更したりしないでください。</t>
    <rPh sb="0" eb="2">
      <t xml:space="preserve">イカハ </t>
    </rPh>
    <rPh sb="3" eb="5">
      <t xml:space="preserve">ケイサンノ </t>
    </rPh>
    <rPh sb="9" eb="10">
      <t xml:space="preserve">モチイテイマスノデ </t>
    </rPh>
    <rPh sb="17" eb="19">
      <t xml:space="preserve">サクジョ </t>
    </rPh>
    <rPh sb="22" eb="24">
      <t xml:space="preserve">ヘンコウ </t>
    </rPh>
    <phoneticPr fontId="1"/>
  </si>
  <si>
    <t>pBTL(θ1)</t>
    <phoneticPr fontId="1"/>
  </si>
  <si>
    <t>pBTL(θ2)</t>
    <phoneticPr fontId="1"/>
  </si>
  <si>
    <t>CDLi_pBTL(θ1）</t>
    <phoneticPr fontId="1"/>
  </si>
  <si>
    <t>CDLi_pBTL(θ2）</t>
    <phoneticPr fontId="1"/>
  </si>
  <si>
    <t>CDLi_pBTL(θ3）</t>
    <phoneticPr fontId="1"/>
  </si>
  <si>
    <t>(1) CT画像等を用いて電極の挿入角度(AID)を推定します。</t>
    <rPh sb="6" eb="8">
      <t xml:space="preserve">ガゾウ </t>
    </rPh>
    <rPh sb="8" eb="9">
      <t xml:space="preserve">トウ </t>
    </rPh>
    <rPh sb="10" eb="11">
      <t xml:space="preserve">モチイテ </t>
    </rPh>
    <rPh sb="13" eb="15">
      <t xml:space="preserve">デンキョク </t>
    </rPh>
    <rPh sb="16" eb="20">
      <t xml:space="preserve">ソウニュウカクド </t>
    </rPh>
    <rPh sb="26" eb="28">
      <t xml:space="preserve">スイテイ </t>
    </rPh>
    <phoneticPr fontId="1"/>
  </si>
  <si>
    <t>　・正円窓の中心を0°として蝸牛軸を通る直線を引きます。</t>
    <rPh sb="2" eb="3">
      <t xml:space="preserve">セイ </t>
    </rPh>
    <rPh sb="3" eb="4">
      <t xml:space="preserve">エン </t>
    </rPh>
    <rPh sb="4" eb="5">
      <t xml:space="preserve">マド </t>
    </rPh>
    <rPh sb="6" eb="8">
      <t xml:space="preserve">チュウシンヲ </t>
    </rPh>
    <rPh sb="14" eb="16">
      <t xml:space="preserve">カギュウ </t>
    </rPh>
    <rPh sb="16" eb="17">
      <t xml:space="preserve">ジク </t>
    </rPh>
    <rPh sb="18" eb="19">
      <t xml:space="preserve">トオル </t>
    </rPh>
    <rPh sb="20" eb="22">
      <t xml:space="preserve">チョクセンヲ </t>
    </rPh>
    <rPh sb="23" eb="24">
      <t xml:space="preserve">ヒキマス </t>
    </rPh>
    <phoneticPr fontId="1"/>
  </si>
  <si>
    <t>　・蝸牛軸を通り直交する直線を引きます。</t>
    <rPh sb="2" eb="5">
      <t xml:space="preserve">カギュウジク </t>
    </rPh>
    <rPh sb="6" eb="7">
      <t xml:space="preserve">トオリ </t>
    </rPh>
    <rPh sb="8" eb="9">
      <t xml:space="preserve">チョッコウ </t>
    </rPh>
    <rPh sb="9" eb="10">
      <t xml:space="preserve">コウサ </t>
    </rPh>
    <rPh sb="12" eb="14">
      <t xml:space="preserve">チョクセンヲ </t>
    </rPh>
    <rPh sb="15" eb="16">
      <t xml:space="preserve">ヒキマス </t>
    </rPh>
    <phoneticPr fontId="1"/>
  </si>
  <si>
    <t>E1 ＝</t>
    <phoneticPr fontId="1"/>
  </si>
  <si>
    <t>(2) 計測した角度(AID)を下記に入力します。</t>
    <rPh sb="4" eb="6">
      <t xml:space="preserve">ケイソク </t>
    </rPh>
    <rPh sb="8" eb="10">
      <t xml:space="preserve">カクド </t>
    </rPh>
    <rPh sb="16" eb="18">
      <t xml:space="preserve">カキニ </t>
    </rPh>
    <rPh sb="19" eb="21">
      <t xml:space="preserve">ニュウリョク </t>
    </rPh>
    <phoneticPr fontId="1"/>
  </si>
  <si>
    <t>E2 ＝</t>
    <phoneticPr fontId="1"/>
  </si>
  <si>
    <t>E3 ＝</t>
    <phoneticPr fontId="1"/>
  </si>
  <si>
    <t>E4 ＝</t>
    <phoneticPr fontId="1"/>
  </si>
  <si>
    <t>E5 ＝</t>
    <phoneticPr fontId="1"/>
  </si>
  <si>
    <t>度</t>
    <rPh sb="0" eb="1">
      <t xml:space="preserve">ド </t>
    </rPh>
    <phoneticPr fontId="1"/>
  </si>
  <si>
    <t>Hz</t>
    <phoneticPr fontId="1"/>
  </si>
  <si>
    <t>　・DICOMビュアーで各電極の位置（角度）を測定します。</t>
    <rPh sb="12" eb="13">
      <t xml:space="preserve">カク </t>
    </rPh>
    <rPh sb="13" eb="15">
      <t xml:space="preserve">デンキョク </t>
    </rPh>
    <rPh sb="16" eb="18">
      <t xml:space="preserve">イチ </t>
    </rPh>
    <rPh sb="19" eb="21">
      <t xml:space="preserve">カクド </t>
    </rPh>
    <rPh sb="23" eb="25">
      <t xml:space="preserve">ソクテイ </t>
    </rPh>
    <phoneticPr fontId="1"/>
  </si>
  <si>
    <t>　（一番奥の電極E1からE5までの挿入角度を測定します）</t>
    <rPh sb="2" eb="4">
      <t xml:space="preserve">イチバン </t>
    </rPh>
    <rPh sb="4" eb="5">
      <t xml:space="preserve">オク </t>
    </rPh>
    <rPh sb="6" eb="8">
      <t xml:space="preserve">デンキョク </t>
    </rPh>
    <rPh sb="17" eb="21">
      <t xml:space="preserve">ソウニュウカクド </t>
    </rPh>
    <rPh sb="22" eb="24">
      <t xml:space="preserve">ソクテイ </t>
    </rPh>
    <phoneticPr fontId="1"/>
  </si>
  <si>
    <t>各電極の対応する周波数推定のためのソフトウエア</t>
    <rPh sb="0" eb="1">
      <t xml:space="preserve">カク </t>
    </rPh>
    <rPh sb="1" eb="3">
      <t xml:space="preserve">デンキョクソウニュウ </t>
    </rPh>
    <rPh sb="4" eb="6">
      <t xml:space="preserve">タイオウ </t>
    </rPh>
    <rPh sb="8" eb="11">
      <t xml:space="preserve">シュウハスウ </t>
    </rPh>
    <rPh sb="11" eb="13">
      <t xml:space="preserve">スイテイ </t>
    </rPh>
    <phoneticPr fontId="1"/>
  </si>
  <si>
    <r>
      <t xml:space="preserve">本ソフトウエアは術後のレントゲンあるいはCT画像から人工内耳電極の挿入角度（Angular Insertion Depth）を測定することにより、蝸牛内に挿入された各電極の位置に相当する周波数を推定するためのものです。周波数の計算方法は、Helpard et al., An Approach for Individualized Cochlear Frequency Mapping Determined From 3D Synchrotron Radiation Phase-Contrast Imaging.  </t>
    </r>
    <r>
      <rPr>
        <i/>
        <sz val="12"/>
        <color theme="1"/>
        <rFont val="游ゴシック"/>
        <family val="3"/>
        <charset val="128"/>
        <scheme val="minor"/>
      </rPr>
      <t xml:space="preserve">IEEE Trans Biomed Eng. </t>
    </r>
    <r>
      <rPr>
        <sz val="12"/>
        <color theme="1"/>
        <rFont val="游ゴシック"/>
        <family val="3"/>
        <charset val="128"/>
        <scheme val="minor"/>
      </rPr>
      <t>2021;68:3602-3611.</t>
    </r>
    <r>
      <rPr>
        <sz val="12"/>
        <color theme="1"/>
        <rFont val="游ゴシック"/>
        <family val="2"/>
        <charset val="128"/>
        <scheme val="minor"/>
      </rPr>
      <t>の方法に準拠しています。本手法は、マッピングの際にAS領域とオーバーラップする電極を推定するための参考値として利用することが推奨されます。</t>
    </r>
    <r>
      <rPr>
        <sz val="12"/>
        <color rgb="FFFF0000"/>
        <rFont val="游ゴシック"/>
        <family val="3"/>
        <charset val="128"/>
      </rPr>
      <t>内耳奇形のある場合には本推定式は使用できません</t>
    </r>
    <r>
      <rPr>
        <sz val="12"/>
        <color theme="1"/>
        <rFont val="游ゴシック"/>
        <family val="2"/>
        <charset val="128"/>
        <scheme val="minor"/>
      </rPr>
      <t>のでご注意ください。</t>
    </r>
    <rPh sb="0" eb="1">
      <t xml:space="preserve">ホンソフト </t>
    </rPh>
    <rPh sb="8" eb="10">
      <t xml:space="preserve">ジュツゴノ </t>
    </rPh>
    <rPh sb="22" eb="24">
      <t xml:space="preserve">ガゾウ </t>
    </rPh>
    <rPh sb="26" eb="30">
      <t xml:space="preserve">ジンコウナイジ </t>
    </rPh>
    <rPh sb="30" eb="32">
      <t xml:space="preserve">デンキョク </t>
    </rPh>
    <rPh sb="33" eb="35">
      <t xml:space="preserve">ソウニュウ </t>
    </rPh>
    <rPh sb="35" eb="37">
      <t xml:space="preserve">カクド </t>
    </rPh>
    <rPh sb="63" eb="65">
      <t xml:space="preserve">ソクテイ </t>
    </rPh>
    <rPh sb="73" eb="75">
      <t xml:space="preserve">カギュウノ </t>
    </rPh>
    <rPh sb="77" eb="79">
      <t xml:space="preserve">ソウニュウサレタ </t>
    </rPh>
    <rPh sb="82" eb="85">
      <t xml:space="preserve">カクデンキョク </t>
    </rPh>
    <rPh sb="86" eb="88">
      <t xml:space="preserve">イチ </t>
    </rPh>
    <rPh sb="89" eb="91">
      <t xml:space="preserve">ソウトウ </t>
    </rPh>
    <rPh sb="93" eb="96">
      <t xml:space="preserve">シュウハスウ </t>
    </rPh>
    <rPh sb="97" eb="99">
      <t xml:space="preserve">スイテイスル </t>
    </rPh>
    <rPh sb="109" eb="112">
      <t xml:space="preserve">シュウハスウ </t>
    </rPh>
    <rPh sb="113" eb="115">
      <t xml:space="preserve">ケイサン </t>
    </rPh>
    <rPh sb="115" eb="117">
      <t xml:space="preserve">ホウホウ </t>
    </rPh>
    <rPh sb="289" eb="291">
      <t xml:space="preserve">ホウホウ </t>
    </rPh>
    <rPh sb="292" eb="294">
      <t xml:space="preserve">ジュンキョ </t>
    </rPh>
    <rPh sb="300" eb="304">
      <t xml:space="preserve">ジンコウナイジ </t>
    </rPh>
    <rPh sb="304" eb="306">
      <t xml:space="preserve">デンキョク </t>
    </rPh>
    <rPh sb="307" eb="309">
      <t xml:space="preserve">センタク </t>
    </rPh>
    <rPh sb="310" eb="311">
      <t xml:space="preserve">サイ </t>
    </rPh>
    <rPh sb="323" eb="324">
      <t xml:space="preserve">サイ </t>
    </rPh>
    <rPh sb="327" eb="329">
      <t xml:space="preserve">リョウイキ </t>
    </rPh>
    <rPh sb="339" eb="341">
      <t xml:space="preserve">デンキョクイチ </t>
    </rPh>
    <rPh sb="342" eb="344">
      <t xml:space="preserve">スイテイ </t>
    </rPh>
    <rPh sb="351" eb="352">
      <t xml:space="preserve">アタイ </t>
    </rPh>
    <rPh sb="357" eb="361">
      <t xml:space="preserve">ホンスイテイシキハ </t>
    </rPh>
    <rPh sb="362" eb="370">
      <t xml:space="preserve">ナイジキケイ </t>
    </rPh>
    <rPh sb="373" eb="375">
      <t xml:space="preserve">シヨウデキマセン </t>
    </rPh>
    <phoneticPr fontId="1"/>
  </si>
  <si>
    <t>(3) 各電極位置に相当する推定周波数は以下の通りです。</t>
    <rPh sb="4" eb="6">
      <t xml:space="preserve">スイテイ </t>
    </rPh>
    <rPh sb="9" eb="12">
      <t xml:space="preserve">カクデンキョク </t>
    </rPh>
    <rPh sb="12" eb="14">
      <t xml:space="preserve">イチ </t>
    </rPh>
    <rPh sb="15" eb="16">
      <t xml:space="preserve">ソウトウ </t>
    </rPh>
    <rPh sb="16" eb="19">
      <t xml:space="preserve">シュウハスウ </t>
    </rPh>
    <rPh sb="20" eb="22">
      <t xml:space="preserve">イカ </t>
    </rPh>
    <rPh sb="23" eb="24">
      <t xml:space="preserve">トオリデス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</si>
</sst>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游ゴシック"/>
      <family val="2"/>
      <charset val="128"/>
      <scheme val="minor"/>
    </font>
    <font>
      <sz val="6"/>
      <name val="游ゴシック"/>
      <family val="2"/>
      <charset val="128"/>
      <scheme val="minor"/>
    </font>
    <font>
      <sz val="14"/>
      <color theme="1"/>
      <name val="游ゴシック"/>
      <family val="2"/>
      <charset val="128"/>
      <scheme val="minor"/>
    </font>
    <font>
      <b/>
      <sz val="14"/>
      <color theme="1"/>
      <name val="游ゴシック"/>
      <family val="3"/>
      <charset val="128"/>
      <scheme val="minor"/>
    </font>
    <font>
      <b/>
      <sz val="18"/>
      <color theme="1"/>
      <name val="游ゴシック"/>
      <family val="3"/>
      <charset val="128"/>
      <scheme val="minor"/>
    </font>
    <font>
      <i/>
      <sz val="12"/>
      <color theme="1"/>
      <name val="游ゴシック"/>
      <family val="3"/>
      <charset val="128"/>
      <scheme val="minor"/>
    </font>
    <font>
      <sz val="12"/>
      <color rgb="FFFF0000"/>
      <name val="游ゴシック"/>
      <family val="3"/>
      <charset val="128"/>
    </font>
    <font>
      <b/>
      <sz val="16"/>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rgb="FFFCC4DA"/>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30">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2" borderId="0" xfId="0" applyFill="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4" fillId="0" borderId="0" xfId="0" applyFont="1">
      <alignment vertical="center"/>
    </xf>
    <xf numFmtId="0" fontId="7" fillId="3" borderId="1" xfId="0" applyFont="1" applyFill="1" applyBorder="1" applyAlignment="1">
      <alignment horizontal="center" vertical="center"/>
    </xf>
    <xf numFmtId="0" fontId="8" fillId="0" borderId="0" xfId="0" applyFont="1" applyAlignment="1">
      <alignmen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3" fillId="0" borderId="0" xfId="0" applyFont="1" applyAlignment="1">
      <alignment vertical="center"/>
    </xf>
    <xf numFmtId="0" fontId="9" fillId="0" borderId="0" xfId="0" applyFont="1">
      <alignment vertical="center"/>
    </xf>
    <xf numFmtId="1" fontId="7" fillId="4" borderId="1" xfId="0" applyNumberFormat="1" applyFont="1" applyFill="1" applyBorder="1" applyAlignment="1">
      <alignment horizontal="center" vertical="center"/>
    </xf>
    <xf numFmtId="1" fontId="2" fillId="0" borderId="0" xfId="0" applyNumberFormat="1" applyFont="1" applyAlignment="1">
      <alignment horizontal="center" vertical="center"/>
    </xf>
    <xf numFmtId="1" fontId="0" fillId="0" borderId="0" xfId="0" applyNumberFormat="1">
      <alignment vertical="center"/>
    </xf>
  </cellXfs>
  <cellStyles count="1">
    <cellStyle name="標準" xfId="0" builtinId="0"/>
  </cellStyles>
  <dxfs count="0"/>
  <tableStyles count="0" defaultTableStyle="TableStyleMedium2" defaultPivotStyle="PivotStyleLight16"/>
  <colors>
    <mruColors>
      <color rgb="FFFCC4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569014</xdr:colOff>
      <xdr:row>8</xdr:row>
      <xdr:rowOff>241300</xdr:rowOff>
    </xdr:from>
    <xdr:to>
      <xdr:col>9</xdr:col>
      <xdr:colOff>8256</xdr:colOff>
      <xdr:row>19</xdr:row>
      <xdr:rowOff>76200</xdr:rowOff>
    </xdr:to>
    <xdr:pic>
      <xdr:nvPicPr>
        <xdr:cNvPr id="3" name="図 2">
          <a:extLst>
            <a:ext uri="{FF2B5EF4-FFF2-40B4-BE49-F238E27FC236}">
              <a16:creationId xmlns:a16="http://schemas.microsoft.com/office/drawing/2014/main" id="{B2010A72-566A-34B9-5EAE-C02E94DD14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68014" y="2438400"/>
          <a:ext cx="4036642" cy="2908300"/>
        </a:xfrm>
        <a:prstGeom prst="rect">
          <a:avLst/>
        </a:prstGeom>
      </xdr:spPr>
    </xdr:pic>
    <xdr:clientData/>
  </xdr:twoCellAnchor>
  <xdr:twoCellAnchor editAs="oneCell">
    <xdr:from>
      <xdr:col>5</xdr:col>
      <xdr:colOff>711200</xdr:colOff>
      <xdr:row>26</xdr:row>
      <xdr:rowOff>139700</xdr:rowOff>
    </xdr:from>
    <xdr:to>
      <xdr:col>7</xdr:col>
      <xdr:colOff>293727</xdr:colOff>
      <xdr:row>29</xdr:row>
      <xdr:rowOff>0</xdr:rowOff>
    </xdr:to>
    <xdr:pic>
      <xdr:nvPicPr>
        <xdr:cNvPr id="4" name="図 3">
          <a:extLst>
            <a:ext uri="{FF2B5EF4-FFF2-40B4-BE49-F238E27FC236}">
              <a16:creationId xmlns:a16="http://schemas.microsoft.com/office/drawing/2014/main" id="{539C7665-3217-03A7-16C7-92064923B828}"/>
            </a:ext>
          </a:extLst>
        </xdr:cNvPr>
        <xdr:cNvPicPr>
          <a:picLocks noChangeAspect="1"/>
        </xdr:cNvPicPr>
      </xdr:nvPicPr>
      <xdr:blipFill>
        <a:blip xmlns:r="http://schemas.openxmlformats.org/officeDocument/2006/relationships" r:embed="rId2"/>
        <a:stretch>
          <a:fillRect/>
        </a:stretch>
      </xdr:blipFill>
      <xdr:spPr>
        <a:xfrm>
          <a:off x="5410200" y="7734300"/>
          <a:ext cx="2274927" cy="6858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AC7F9-5CB4-E740-A8C6-D48D3A9627F8}">
  <dimension ref="A1:I117"/>
  <sheetViews>
    <sheetView tabSelected="1" topLeftCell="A6" workbookViewId="0">
      <selection activeCell="H38" sqref="H38"/>
    </sheetView>
  </sheetViews>
  <sheetFormatPr baseColWidth="10" defaultRowHeight="20"/>
  <cols>
    <col min="1" max="1" width="13.5703125" customWidth="1"/>
    <col min="5" max="5" width="7.140625" customWidth="1"/>
    <col min="6" max="6" width="19.5703125" customWidth="1"/>
  </cols>
  <sheetData>
    <row r="1" spans="1:9" ht="31">
      <c r="A1" s="13" t="s">
        <v>23</v>
      </c>
    </row>
    <row r="2" spans="1:9" ht="21" thickBot="1"/>
    <row r="3" spans="1:9" ht="20" customHeight="1">
      <c r="A3" s="16" t="s">
        <v>24</v>
      </c>
      <c r="B3" s="17"/>
      <c r="C3" s="17"/>
      <c r="D3" s="17"/>
      <c r="E3" s="17"/>
      <c r="F3" s="17"/>
      <c r="G3" s="17"/>
      <c r="H3" s="17"/>
      <c r="I3" s="18"/>
    </row>
    <row r="4" spans="1:9">
      <c r="A4" s="19"/>
      <c r="B4" s="20"/>
      <c r="C4" s="20"/>
      <c r="D4" s="20"/>
      <c r="E4" s="20"/>
      <c r="F4" s="20"/>
      <c r="G4" s="20"/>
      <c r="H4" s="20"/>
      <c r="I4" s="21"/>
    </row>
    <row r="5" spans="1:9">
      <c r="A5" s="19"/>
      <c r="B5" s="20"/>
      <c r="C5" s="20"/>
      <c r="D5" s="20"/>
      <c r="E5" s="20"/>
      <c r="F5" s="20"/>
      <c r="G5" s="20"/>
      <c r="H5" s="20"/>
      <c r="I5" s="21"/>
    </row>
    <row r="6" spans="1:9">
      <c r="A6" s="19"/>
      <c r="B6" s="20"/>
      <c r="C6" s="20"/>
      <c r="D6" s="20"/>
      <c r="E6" s="20"/>
      <c r="F6" s="20"/>
      <c r="G6" s="20"/>
      <c r="H6" s="20"/>
      <c r="I6" s="21"/>
    </row>
    <row r="7" spans="1:9" ht="21" thickBot="1">
      <c r="A7" s="22"/>
      <c r="B7" s="23"/>
      <c r="C7" s="23"/>
      <c r="D7" s="23"/>
      <c r="E7" s="23"/>
      <c r="F7" s="23"/>
      <c r="G7" s="23"/>
      <c r="H7" s="23"/>
      <c r="I7" s="24"/>
    </row>
    <row r="10" spans="1:9" ht="24">
      <c r="A10" s="2" t="s">
        <v>10</v>
      </c>
    </row>
    <row r="11" spans="1:9">
      <c r="A11" t="s">
        <v>11</v>
      </c>
    </row>
    <row r="12" spans="1:9">
      <c r="A12" t="s">
        <v>12</v>
      </c>
    </row>
    <row r="13" spans="1:9">
      <c r="A13" t="s">
        <v>21</v>
      </c>
    </row>
    <row r="14" spans="1:9">
      <c r="A14" t="s">
        <v>22</v>
      </c>
    </row>
    <row r="16" spans="1:9" ht="24">
      <c r="A16" s="2" t="s">
        <v>14</v>
      </c>
    </row>
    <row r="17" spans="1:6" ht="21" thickBot="1"/>
    <row r="18" spans="1:6" ht="28" thickBot="1">
      <c r="A18" s="3" t="s">
        <v>13</v>
      </c>
      <c r="B18" s="14">
        <v>642</v>
      </c>
      <c r="C18" s="26" t="s">
        <v>19</v>
      </c>
    </row>
    <row r="19" spans="1:6" ht="25" thickBot="1">
      <c r="A19" s="3"/>
      <c r="C19" s="26"/>
    </row>
    <row r="20" spans="1:6" ht="28" thickBot="1">
      <c r="A20" s="3" t="s">
        <v>15</v>
      </c>
      <c r="B20" s="14">
        <v>540</v>
      </c>
      <c r="C20" s="26" t="s">
        <v>19</v>
      </c>
    </row>
    <row r="21" spans="1:6" ht="21" thickBot="1">
      <c r="C21" s="26"/>
    </row>
    <row r="22" spans="1:6" ht="28" thickBot="1">
      <c r="A22" s="3" t="s">
        <v>16</v>
      </c>
      <c r="B22" s="14">
        <v>461</v>
      </c>
      <c r="C22" s="26" t="s">
        <v>19</v>
      </c>
    </row>
    <row r="23" spans="1:6" ht="25" thickBot="1">
      <c r="A23" s="3"/>
      <c r="C23" s="26"/>
    </row>
    <row r="24" spans="1:6" ht="28" thickBot="1">
      <c r="A24" s="3" t="s">
        <v>17</v>
      </c>
      <c r="B24" s="14">
        <v>395</v>
      </c>
      <c r="C24" s="26" t="s">
        <v>19</v>
      </c>
    </row>
    <row r="25" spans="1:6" ht="25" thickBot="1">
      <c r="A25" s="3"/>
      <c r="C25" s="26"/>
    </row>
    <row r="26" spans="1:6" ht="28" thickBot="1">
      <c r="A26" s="3" t="s">
        <v>18</v>
      </c>
      <c r="B26" s="14">
        <v>340</v>
      </c>
      <c r="C26" s="26" t="s">
        <v>19</v>
      </c>
    </row>
    <row r="28" spans="1:6" ht="24">
      <c r="A28" s="2" t="s">
        <v>25</v>
      </c>
    </row>
    <row r="29" spans="1:6" ht="21" thickBot="1"/>
    <row r="30" spans="1:6" ht="28" thickBot="1">
      <c r="A30" s="3" t="s">
        <v>13</v>
      </c>
      <c r="B30" s="27">
        <f>2^((-0.12*(B18)+160)/12)</f>
        <v>120.53709022558049</v>
      </c>
      <c r="C30" s="25" t="s">
        <v>20</v>
      </c>
    </row>
    <row r="31" spans="1:6" ht="25" thickBot="1">
      <c r="A31" s="3"/>
      <c r="B31" s="28"/>
    </row>
    <row r="32" spans="1:6" ht="28" thickBot="1">
      <c r="A32" s="3" t="s">
        <v>15</v>
      </c>
      <c r="B32" s="27">
        <f>2^((-0.12*(B20)+160)/12)</f>
        <v>244.43945060106674</v>
      </c>
      <c r="C32" s="25" t="s">
        <v>20</v>
      </c>
      <c r="F32" s="1"/>
    </row>
    <row r="33" spans="1:7" ht="21" thickBot="1">
      <c r="B33" s="29"/>
    </row>
    <row r="34" spans="1:7" ht="28" thickBot="1">
      <c r="A34" s="3" t="s">
        <v>16</v>
      </c>
      <c r="B34" s="27">
        <f>2^((-0.12*(B22)+160)/12)</f>
        <v>422.65401169012375</v>
      </c>
      <c r="C34" s="25" t="s">
        <v>20</v>
      </c>
      <c r="F34" s="1"/>
    </row>
    <row r="35" spans="1:7" ht="25" thickBot="1">
      <c r="A35" s="3"/>
      <c r="B35" s="29"/>
    </row>
    <row r="36" spans="1:7" ht="28" thickBot="1">
      <c r="A36" s="3" t="s">
        <v>17</v>
      </c>
      <c r="B36" s="27">
        <f>2^((-0.12*(B24)+160)/12)</f>
        <v>667.8282597199684</v>
      </c>
      <c r="C36" s="25" t="s">
        <v>20</v>
      </c>
    </row>
    <row r="37" spans="1:7" ht="25" thickBot="1">
      <c r="A37" s="3"/>
      <c r="B37" s="29"/>
    </row>
    <row r="38" spans="1:7" ht="28" thickBot="1">
      <c r="A38" s="3" t="s">
        <v>18</v>
      </c>
      <c r="B38" s="27">
        <f>2^((-0.12*(B26)+160)/12)</f>
        <v>977.75780240426627</v>
      </c>
      <c r="C38" s="25" t="s">
        <v>20</v>
      </c>
      <c r="D38" s="15"/>
      <c r="E38" s="15"/>
      <c r="F38" s="15"/>
      <c r="G38" s="15"/>
    </row>
    <row r="39" spans="1:7" ht="24" customHeight="1">
      <c r="A39" s="15"/>
      <c r="B39" s="15"/>
      <c r="C39" s="15"/>
      <c r="D39" s="15"/>
      <c r="E39" s="15"/>
      <c r="F39" s="15"/>
      <c r="G39" s="15"/>
    </row>
    <row r="40" spans="1:7" ht="24" customHeight="1">
      <c r="A40" s="15"/>
      <c r="B40" s="15"/>
      <c r="C40" s="15"/>
      <c r="D40" s="15"/>
      <c r="E40" s="15"/>
      <c r="F40" s="15"/>
      <c r="G40" s="15"/>
    </row>
    <row r="41" spans="1:7" ht="24" customHeight="1">
      <c r="A41" s="15"/>
      <c r="B41" s="15"/>
      <c r="C41" s="15"/>
      <c r="D41" s="15"/>
      <c r="E41" s="15"/>
      <c r="F41" s="15"/>
      <c r="G41" s="15"/>
    </row>
    <row r="42" spans="1:7" ht="24">
      <c r="A42" s="2"/>
    </row>
    <row r="43" spans="1:7" ht="24">
      <c r="A43" s="2"/>
    </row>
    <row r="44" spans="1:7" ht="24">
      <c r="A44" s="2"/>
    </row>
    <row r="45" spans="1:7" ht="24">
      <c r="A45" s="2"/>
    </row>
    <row r="46" spans="1:7" ht="24">
      <c r="A46" s="2"/>
    </row>
    <row r="47" spans="1:7" ht="24">
      <c r="A47" s="2"/>
    </row>
    <row r="48" spans="1:7" ht="24">
      <c r="A48" s="2"/>
    </row>
    <row r="49" spans="1:1" ht="24">
      <c r="A49" s="2"/>
    </row>
    <row r="50" spans="1:1" ht="24">
      <c r="A50" s="2"/>
    </row>
    <row r="51" spans="1:1" ht="24">
      <c r="A51" s="2"/>
    </row>
    <row r="52" spans="1:1" ht="24">
      <c r="A52" s="2"/>
    </row>
    <row r="53" spans="1:1" ht="24">
      <c r="A53" s="2"/>
    </row>
    <row r="54" spans="1:1" ht="24">
      <c r="A54" s="2"/>
    </row>
    <row r="55" spans="1:1" ht="24">
      <c r="A55" s="2"/>
    </row>
    <row r="56" spans="1:1" ht="24">
      <c r="A56" s="2"/>
    </row>
    <row r="57" spans="1:1" ht="24">
      <c r="A57" s="2"/>
    </row>
    <row r="58" spans="1:1" ht="24">
      <c r="A58" s="2"/>
    </row>
    <row r="59" spans="1:1" ht="24">
      <c r="A59" s="2"/>
    </row>
    <row r="60" spans="1:1" ht="24">
      <c r="A60" s="2"/>
    </row>
    <row r="61" spans="1:1" ht="24">
      <c r="A61" s="2"/>
    </row>
    <row r="62" spans="1:1" ht="24">
      <c r="A62" s="2"/>
    </row>
    <row r="63" spans="1:1" ht="24">
      <c r="A63" s="2"/>
    </row>
    <row r="64" spans="1:1" ht="24">
      <c r="A64" s="2"/>
    </row>
    <row r="65" spans="1:1" ht="24">
      <c r="A65" s="2"/>
    </row>
    <row r="66" spans="1:1" ht="24">
      <c r="A66" s="2"/>
    </row>
    <row r="67" spans="1:1" ht="24">
      <c r="A67" s="2"/>
    </row>
    <row r="68" spans="1:1" ht="24">
      <c r="A68" s="2"/>
    </row>
    <row r="69" spans="1:1" ht="24">
      <c r="A69" s="2"/>
    </row>
    <row r="70" spans="1:1" ht="24">
      <c r="A70" s="2"/>
    </row>
    <row r="71" spans="1:1" ht="24">
      <c r="A71" s="2"/>
    </row>
    <row r="72" spans="1:1" ht="24">
      <c r="A72" s="2"/>
    </row>
    <row r="73" spans="1:1" ht="24">
      <c r="A73" s="2"/>
    </row>
    <row r="74" spans="1:1" ht="24">
      <c r="A74" s="2"/>
    </row>
    <row r="75" spans="1:1" ht="24">
      <c r="A75" s="2"/>
    </row>
    <row r="76" spans="1:1" ht="24">
      <c r="A76" s="2"/>
    </row>
    <row r="77" spans="1:1" ht="24">
      <c r="A77" s="2"/>
    </row>
    <row r="78" spans="1:1" ht="24">
      <c r="A78" s="2"/>
    </row>
    <row r="79" spans="1:1" ht="24">
      <c r="A79" s="2"/>
    </row>
    <row r="80" spans="1:1" ht="24">
      <c r="A80" s="2"/>
    </row>
    <row r="81" spans="1:1" ht="24">
      <c r="A81" s="2"/>
    </row>
    <row r="82" spans="1:1" ht="24">
      <c r="A82" s="2"/>
    </row>
    <row r="83" spans="1:1" ht="24">
      <c r="A83" s="2"/>
    </row>
    <row r="84" spans="1:1" ht="24">
      <c r="A84" s="2"/>
    </row>
    <row r="85" spans="1:1" ht="24">
      <c r="A85" s="2"/>
    </row>
    <row r="86" spans="1:1" ht="24">
      <c r="A86" s="2"/>
    </row>
    <row r="87" spans="1:1" ht="24">
      <c r="A87" s="2"/>
    </row>
    <row r="88" spans="1:1" ht="24">
      <c r="A88" s="2"/>
    </row>
    <row r="89" spans="1:1" ht="24">
      <c r="A89" s="2"/>
    </row>
    <row r="90" spans="1:1" ht="24">
      <c r="A90" s="2"/>
    </row>
    <row r="91" spans="1:1" ht="24">
      <c r="A91" s="2"/>
    </row>
    <row r="92" spans="1:1" ht="24">
      <c r="A92" s="2"/>
    </row>
    <row r="93" spans="1:1" ht="24">
      <c r="A93" s="2"/>
    </row>
    <row r="94" spans="1:1" ht="24">
      <c r="A94" s="2"/>
    </row>
    <row r="95" spans="1:1" ht="24">
      <c r="A95" s="2"/>
    </row>
    <row r="96" spans="1:1" ht="24">
      <c r="A96" s="2"/>
    </row>
    <row r="97" spans="1:7" ht="24">
      <c r="A97" s="2"/>
    </row>
    <row r="98" spans="1:7" ht="24">
      <c r="A98" s="2"/>
    </row>
    <row r="99" spans="1:7" ht="24">
      <c r="A99" s="2"/>
    </row>
    <row r="100" spans="1:7" ht="24">
      <c r="A100" s="2"/>
    </row>
    <row r="101" spans="1:7" ht="24">
      <c r="A101" s="2"/>
    </row>
    <row r="102" spans="1:7" ht="24">
      <c r="A102" s="2"/>
    </row>
    <row r="103" spans="1:7" ht="24">
      <c r="A103" s="2"/>
    </row>
    <row r="104" spans="1:7" ht="24">
      <c r="A104" s="2"/>
    </row>
    <row r="105" spans="1:7" ht="24">
      <c r="A105" s="2"/>
    </row>
    <row r="108" spans="1:7" ht="21" thickBot="1">
      <c r="A108" t="s">
        <v>4</v>
      </c>
    </row>
    <row r="109" spans="1:7">
      <c r="A109" s="4"/>
      <c r="B109" s="5"/>
      <c r="C109" s="5"/>
      <c r="D109" s="5" t="s">
        <v>1</v>
      </c>
      <c r="E109" s="5"/>
      <c r="F109" s="5" t="s">
        <v>2</v>
      </c>
      <c r="G109" s="6"/>
    </row>
    <row r="110" spans="1:7">
      <c r="A110" s="7" t="s">
        <v>0</v>
      </c>
      <c r="B110">
        <f>(C110*D110)+(E110*F110)-SQRT(G110*D110*F110)</f>
        <v>1710.5505525312797</v>
      </c>
      <c r="C110">
        <v>1.18</v>
      </c>
      <c r="D110">
        <f>B18</f>
        <v>642</v>
      </c>
      <c r="E110">
        <v>2.69</v>
      </c>
      <c r="F110">
        <f>B20</f>
        <v>540</v>
      </c>
      <c r="G110" s="8">
        <v>0.72</v>
      </c>
    </row>
    <row r="111" spans="1:7">
      <c r="A111" s="7" t="s">
        <v>3</v>
      </c>
      <c r="B111">
        <f>(C111*D111)+(E111*F111)-SQRT(G111*D111*F111)</f>
        <v>1708.4377488733392</v>
      </c>
      <c r="C111">
        <v>1.18</v>
      </c>
      <c r="D111">
        <f>D110-0.7</f>
        <v>641.29999999999995</v>
      </c>
      <c r="E111">
        <v>2.69</v>
      </c>
      <c r="F111">
        <f>F110-0.7</f>
        <v>539.29999999999995</v>
      </c>
      <c r="G111" s="8">
        <v>0.72</v>
      </c>
    </row>
    <row r="112" spans="1:7">
      <c r="A112" s="7" t="s">
        <v>7</v>
      </c>
      <c r="B112" s="9">
        <f>B111*C115/100</f>
        <v>3003.5531531617512</v>
      </c>
      <c r="G112" s="8"/>
    </row>
    <row r="113" spans="1:7">
      <c r="A113" s="7" t="s">
        <v>8</v>
      </c>
      <c r="B113" s="9">
        <f>B111*C116/100</f>
        <v>2649.1648038119192</v>
      </c>
      <c r="G113" s="8"/>
    </row>
    <row r="114" spans="1:7">
      <c r="A114" s="7" t="s">
        <v>9</v>
      </c>
      <c r="B114" s="9">
        <f>B111*C117/100</f>
        <v>2449.8638717760191</v>
      </c>
      <c r="G114" s="8"/>
    </row>
    <row r="115" spans="1:7">
      <c r="A115" s="7" t="s">
        <v>5</v>
      </c>
      <c r="B115">
        <v>900</v>
      </c>
      <c r="C115">
        <f>(8.3*0.00000001*B115*B115*B115)-(2.4*0.0001*B115*B115)+(3.4*0.1*B115)+3.7</f>
        <v>175.80699999999999</v>
      </c>
      <c r="G115" s="8"/>
    </row>
    <row r="116" spans="1:7">
      <c r="A116" s="7" t="s">
        <v>6</v>
      </c>
      <c r="B116">
        <v>720</v>
      </c>
      <c r="C116">
        <f>(8.3*0.00000001*B116*B116*B116)-(2.4*0.0001*B116*B116)+(3.4*0.1*B116)+3.7</f>
        <v>155.06358399999999</v>
      </c>
      <c r="G116" s="8"/>
    </row>
    <row r="117" spans="1:7" ht="21" thickBot="1">
      <c r="A117" s="10" t="s">
        <v>6</v>
      </c>
      <c r="B117" s="11">
        <v>630</v>
      </c>
      <c r="C117" s="11">
        <f>(8.3*0.00000001*B117*B117*B117)-(2.4*0.0001*B117*B117)+(3.4*0.1*B117)+3.7</f>
        <v>143.39790099999999</v>
      </c>
      <c r="D117" s="11"/>
      <c r="E117" s="11"/>
      <c r="F117" s="11"/>
      <c r="G117" s="12"/>
    </row>
  </sheetData>
  <mergeCells count="1">
    <mergeCell ref="A3:I7"/>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Shin-ya Nishio</dc:creator>
  <cp:lastModifiedBy>Shin-ya Nishio</cp:lastModifiedBy>
  <dcterms:created xsi:type="dcterms:W3CDTF">2023-10-24T09:09:33Z</dcterms:created>
  <dcterms:modified xsi:type="dcterms:W3CDTF">2024-04-29T13:32:32Z</dcterms:modified>
</cp:coreProperties>
</file>