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jinkounaijisenta-riyoushaoyanokai/Desktop/人工内耳文献/"/>
    </mc:Choice>
  </mc:AlternateContent>
  <xr:revisionPtr revIDLastSave="0" documentId="13_ncr:1_{6A6AE975-5A1F-FD4A-89C6-EA499C577D99}" xr6:coauthVersionLast="47" xr6:coauthVersionMax="47" xr10:uidLastSave="{00000000-0000-0000-0000-000000000000}"/>
  <bookViews>
    <workbookView xWindow="1940" yWindow="500" windowWidth="24320" windowHeight="19520" xr2:uid="{01E49F54-8144-EE43-82F8-7E70115417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8" i="1" l="1"/>
  <c r="C111" i="1"/>
  <c r="F104" i="1"/>
  <c r="F105" i="1" s="1"/>
  <c r="D104" i="1"/>
  <c r="C110" i="1"/>
  <c r="C109" i="1"/>
  <c r="B104" i="1" l="1"/>
  <c r="D105" i="1"/>
  <c r="B105" i="1" s="1"/>
  <c r="B108" i="1" s="1"/>
  <c r="B107" i="1" l="1"/>
  <c r="D26" i="1" s="1"/>
  <c r="B106" i="1"/>
  <c r="D24" i="1" s="1"/>
</calcChain>
</file>

<file path=xl/sharedStrings.xml><?xml version="1.0" encoding="utf-8"?>
<sst xmlns="http://schemas.openxmlformats.org/spreadsheetml/2006/main" count="31" uniqueCount="26">
  <si>
    <t>BTL_LW</t>
    <phoneticPr fontId="1"/>
  </si>
  <si>
    <t>A</t>
    <phoneticPr fontId="1"/>
  </si>
  <si>
    <t>B</t>
    <phoneticPr fontId="1"/>
  </si>
  <si>
    <t>BTL_i</t>
    <phoneticPr fontId="1"/>
  </si>
  <si>
    <t>電極挿入可能な蝸牛長の推定のためのソフトウエア</t>
    <rPh sb="0" eb="4">
      <t xml:space="preserve">デンキョクソウニュウ </t>
    </rPh>
    <rPh sb="4" eb="6">
      <t xml:space="preserve">カノウ </t>
    </rPh>
    <rPh sb="7" eb="10">
      <t xml:space="preserve">カギュウチョウ </t>
    </rPh>
    <rPh sb="11" eb="13">
      <t xml:space="preserve">スイテイ </t>
    </rPh>
    <phoneticPr fontId="1"/>
  </si>
  <si>
    <t>(2) 計測した数値を下記に入力します。</t>
    <rPh sb="4" eb="6">
      <t xml:space="preserve">ケイソク </t>
    </rPh>
    <rPh sb="8" eb="10">
      <t xml:space="preserve">スウチヲ </t>
    </rPh>
    <rPh sb="11" eb="13">
      <t xml:space="preserve">カキニ </t>
    </rPh>
    <rPh sb="14" eb="16">
      <t xml:space="preserve">ニュウリョク </t>
    </rPh>
    <phoneticPr fontId="1"/>
  </si>
  <si>
    <t>長径（A）＝</t>
    <rPh sb="0" eb="2">
      <t xml:space="preserve">チョウケイ </t>
    </rPh>
    <phoneticPr fontId="1"/>
  </si>
  <si>
    <t>短径（B）＝</t>
    <rPh sb="0" eb="2">
      <t xml:space="preserve">タンケイ </t>
    </rPh>
    <phoneticPr fontId="1"/>
  </si>
  <si>
    <t>mm</t>
    <phoneticPr fontId="1"/>
  </si>
  <si>
    <t>　●蝸牛長推定値・900°相当＝</t>
    <rPh sb="2" eb="5">
      <t xml:space="preserve">カギュウチョウ </t>
    </rPh>
    <rPh sb="5" eb="8">
      <t xml:space="preserve">スイテイチ </t>
    </rPh>
    <rPh sb="13" eb="15">
      <t xml:space="preserve">ソウトウ </t>
    </rPh>
    <phoneticPr fontId="1"/>
  </si>
  <si>
    <t>　●720°相当の電極の長さ ＝</t>
    <rPh sb="6" eb="8">
      <t xml:space="preserve">ソウトウ </t>
    </rPh>
    <rPh sb="9" eb="11">
      <t xml:space="preserve">デンキョク </t>
    </rPh>
    <rPh sb="12" eb="13">
      <t xml:space="preserve">ナガサ </t>
    </rPh>
    <phoneticPr fontId="1"/>
  </si>
  <si>
    <t>以下は計算のために用いていますので削除したり変更したりしないでください。</t>
    <rPh sb="0" eb="2">
      <t xml:space="preserve">イカハ </t>
    </rPh>
    <rPh sb="3" eb="5">
      <t xml:space="preserve">ケイサンノ </t>
    </rPh>
    <rPh sb="9" eb="10">
      <t xml:space="preserve">モチイテイマスノデ </t>
    </rPh>
    <rPh sb="17" eb="19">
      <t xml:space="preserve">サクジョ </t>
    </rPh>
    <rPh sb="22" eb="24">
      <t xml:space="preserve">ヘンコウ </t>
    </rPh>
    <phoneticPr fontId="1"/>
  </si>
  <si>
    <t>pBTL(θ1)</t>
    <phoneticPr fontId="1"/>
  </si>
  <si>
    <t>pBTL(θ2)</t>
    <phoneticPr fontId="1"/>
  </si>
  <si>
    <t>CDLi_pBTL(θ1）</t>
    <phoneticPr fontId="1"/>
  </si>
  <si>
    <t>CDLi_pBTL(θ2）</t>
    <phoneticPr fontId="1"/>
  </si>
  <si>
    <t>　・長径(A)とは蝸牛軸を中心点として正円窓から反対側の外壁までの距離です</t>
    <rPh sb="2" eb="4">
      <t xml:space="preserve">チョウケイ </t>
    </rPh>
    <rPh sb="9" eb="10">
      <t xml:space="preserve">マド </t>
    </rPh>
    <rPh sb="12" eb="15">
      <t xml:space="preserve">カギュウジク </t>
    </rPh>
    <rPh sb="16" eb="17">
      <t xml:space="preserve">トオル </t>
    </rPh>
    <rPh sb="18" eb="20">
      <t xml:space="preserve">チョクセン </t>
    </rPh>
    <phoneticPr fontId="1"/>
  </si>
  <si>
    <t>　・短径(B)とはAと直交する直線の蝸牛の外壁から外壁までの最大距離です。</t>
    <rPh sb="2" eb="4">
      <t xml:space="preserve">タンケイ </t>
    </rPh>
    <rPh sb="11" eb="13">
      <t xml:space="preserve">チョッコウ </t>
    </rPh>
    <rPh sb="15" eb="17">
      <t xml:space="preserve">チョクセン </t>
    </rPh>
    <phoneticPr fontId="1"/>
  </si>
  <si>
    <t>(4) 推定値をもとに720°相当までカバーすることができる長さの電極アレイを選択します。</t>
    <rPh sb="4" eb="6">
      <t xml:space="preserve">スイテイ </t>
    </rPh>
    <rPh sb="6" eb="7">
      <t xml:space="preserve">アタイ </t>
    </rPh>
    <rPh sb="15" eb="17">
      <t xml:space="preserve">ソウトウスル </t>
    </rPh>
    <rPh sb="30" eb="31">
      <t xml:space="preserve">ナガサノ </t>
    </rPh>
    <rPh sb="33" eb="35">
      <t xml:space="preserve">デンキョク </t>
    </rPh>
    <rPh sb="39" eb="41">
      <t xml:space="preserve">センタクシマス </t>
    </rPh>
    <phoneticPr fontId="1"/>
  </si>
  <si>
    <r>
      <t xml:space="preserve">本ソフトウエアは蝸牛の基底回転の長径および短径から人工内耳挿入可能な蝸牛長を推定するためのものです。蝸牛長の計算方法は、Schurzig et al., A Novel Method for Clinical Cochlear Duct Length Estimation toward Patient- Specific Cochlear Implant Selection. </t>
    </r>
    <r>
      <rPr>
        <i/>
        <sz val="12"/>
        <color theme="1"/>
        <rFont val="游ゴシック"/>
        <family val="3"/>
        <charset val="128"/>
        <scheme val="minor"/>
      </rPr>
      <t>OTO Open.</t>
    </r>
    <r>
      <rPr>
        <sz val="12"/>
        <color theme="1"/>
        <rFont val="游ゴシック"/>
        <family val="2"/>
        <charset val="128"/>
        <scheme val="minor"/>
      </rPr>
      <t xml:space="preserve"> 2018;2(4):2473974X18800238. の方法に準拠しています。本手法を用いて720°の部位を推定した結果には平均0.71±0.43 mmの誤差があることが知られております。人工内耳電極の選択の際には、あくまで電極選択のための参考値として利用することが推奨されます。</t>
    </r>
    <r>
      <rPr>
        <sz val="12"/>
        <color rgb="FFFF0000"/>
        <rFont val="游ゴシック"/>
        <family val="3"/>
        <charset val="128"/>
      </rPr>
      <t>内耳奇形のある場合には本推定式は使用できません</t>
    </r>
    <r>
      <rPr>
        <sz val="12"/>
        <color theme="1"/>
        <rFont val="游ゴシック"/>
        <family val="2"/>
        <charset val="128"/>
        <scheme val="minor"/>
      </rPr>
      <t>のでご注意ください。</t>
    </r>
    <rPh sb="0" eb="1">
      <t xml:space="preserve">ホンソフト </t>
    </rPh>
    <rPh sb="8" eb="10">
      <t xml:space="preserve">カギュウノ </t>
    </rPh>
    <rPh sb="11" eb="15">
      <t xml:space="preserve">キテイカイテン </t>
    </rPh>
    <rPh sb="16" eb="18">
      <t xml:space="preserve">チョウケイ </t>
    </rPh>
    <rPh sb="21" eb="23">
      <t xml:space="preserve">タンケイ </t>
    </rPh>
    <rPh sb="25" eb="29">
      <t xml:space="preserve">ジンコウナイジ </t>
    </rPh>
    <rPh sb="29" eb="31">
      <t xml:space="preserve">ソウニュウ </t>
    </rPh>
    <rPh sb="31" eb="33">
      <t xml:space="preserve">カノウ </t>
    </rPh>
    <rPh sb="34" eb="36">
      <t xml:space="preserve">カギュウノ </t>
    </rPh>
    <rPh sb="36" eb="37">
      <t xml:space="preserve">ナガサ </t>
    </rPh>
    <rPh sb="38" eb="40">
      <t xml:space="preserve">スイテイスル </t>
    </rPh>
    <rPh sb="50" eb="52">
      <t xml:space="preserve">カギュウウチョウ </t>
    </rPh>
    <rPh sb="52" eb="53">
      <t xml:space="preserve">チョウ </t>
    </rPh>
    <rPh sb="54" eb="56">
      <t xml:space="preserve">ケイサン </t>
    </rPh>
    <rPh sb="56" eb="58">
      <t xml:space="preserve">ホウホウ </t>
    </rPh>
    <rPh sb="229" eb="231">
      <t xml:space="preserve">ホウホウ </t>
    </rPh>
    <rPh sb="232" eb="234">
      <t xml:space="preserve">ジュンキョ </t>
    </rPh>
    <rPh sb="240" eb="244">
      <t xml:space="preserve">ジンコウナイジ </t>
    </rPh>
    <rPh sb="244" eb="246">
      <t xml:space="preserve">デンキョク </t>
    </rPh>
    <rPh sb="247" eb="249">
      <t xml:space="preserve">センタク </t>
    </rPh>
    <rPh sb="250" eb="251">
      <t xml:space="preserve">サイ </t>
    </rPh>
    <rPh sb="286" eb="287">
      <t xml:space="preserve">シラレテオリマス </t>
    </rPh>
    <rPh sb="341" eb="345">
      <t xml:space="preserve">ホンスイテイシキハ </t>
    </rPh>
    <rPh sb="346" eb="354">
      <t xml:space="preserve">ナイジキケイ </t>
    </rPh>
    <rPh sb="357" eb="359">
      <t xml:space="preserve">シヨウデキマセン </t>
    </rPh>
    <phoneticPr fontId="1"/>
  </si>
  <si>
    <t>(1) CT画像等を用いて基底回転の長径および短径を計測します。</t>
    <rPh sb="6" eb="8">
      <t xml:space="preserve">ガゾウ </t>
    </rPh>
    <rPh sb="8" eb="9">
      <t xml:space="preserve">トウ </t>
    </rPh>
    <rPh sb="10" eb="11">
      <t xml:space="preserve">モチイテ </t>
    </rPh>
    <rPh sb="13" eb="17">
      <t xml:space="preserve">キテイカイテン </t>
    </rPh>
    <rPh sb="18" eb="20">
      <t xml:space="preserve">チョウケイ </t>
    </rPh>
    <rPh sb="23" eb="25">
      <t xml:space="preserve">タンケイ </t>
    </rPh>
    <rPh sb="26" eb="28">
      <t xml:space="preserve">ケイソク </t>
    </rPh>
    <phoneticPr fontId="1"/>
  </si>
  <si>
    <t>CDLi_pBTL(θ3）</t>
    <phoneticPr fontId="1"/>
  </si>
  <si>
    <t>　●630°相当の電極の長さ ＝</t>
    <rPh sb="6" eb="8">
      <t xml:space="preserve">ソウトウ </t>
    </rPh>
    <rPh sb="9" eb="11">
      <t xml:space="preserve">デンキョク </t>
    </rPh>
    <rPh sb="12" eb="13">
      <t xml:space="preserve">ナガサ </t>
    </rPh>
    <phoneticPr fontId="1"/>
  </si>
  <si>
    <t>(3) 推定される蝸牛長さおよび720°、630°に相当する長さは以下の通りです。</t>
    <rPh sb="4" eb="6">
      <t xml:space="preserve">スイテイ </t>
    </rPh>
    <rPh sb="9" eb="11">
      <t xml:space="preserve">カギュウ </t>
    </rPh>
    <rPh sb="11" eb="12">
      <t xml:space="preserve">ナガサ </t>
    </rPh>
    <rPh sb="26" eb="28">
      <t xml:space="preserve">ソウトウスル </t>
    </rPh>
    <rPh sb="30" eb="31">
      <t xml:space="preserve">ナガサ </t>
    </rPh>
    <rPh sb="33" eb="35">
      <t xml:space="preserve">イカ </t>
    </rPh>
    <rPh sb="36" eb="37">
      <t xml:space="preserve">トオリデス </t>
    </rPh>
    <phoneticPr fontId="1"/>
  </si>
  <si>
    <t>・・・70 Hz相当</t>
    <phoneticPr fontId="1"/>
  </si>
  <si>
    <t>・・・131 Hz相当</t>
    <rPh sb="9" eb="11">
      <t xml:space="preserve">ソウトウ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</si>
</sst>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4"/>
      <color theme="1"/>
      <name val="游ゴシック"/>
      <family val="3"/>
      <charset val="128"/>
      <scheme val="minor"/>
    </font>
    <font>
      <b/>
      <sz val="18"/>
      <color theme="1"/>
      <name val="游ゴシック"/>
      <family val="3"/>
      <charset val="128"/>
      <scheme val="minor"/>
    </font>
    <font>
      <i/>
      <sz val="12"/>
      <color theme="1"/>
      <name val="游ゴシック"/>
      <family val="3"/>
      <charset val="128"/>
      <scheme val="minor"/>
    </font>
    <font>
      <sz val="12"/>
      <color rgb="FFFF0000"/>
      <name val="游ゴシック"/>
      <family val="3"/>
      <charset val="128"/>
    </font>
    <font>
      <b/>
      <sz val="16"/>
      <color theme="1"/>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CC4DA"/>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2" fontId="2" fillId="0" borderId="0" xfId="0" applyNumberFormat="1" applyFont="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2" borderId="0"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lignment vertical="center"/>
    </xf>
    <xf numFmtId="0" fontId="7" fillId="3" borderId="1" xfId="0" applyFont="1" applyFill="1" applyBorder="1" applyAlignment="1">
      <alignment horizontal="center" vertical="center"/>
    </xf>
    <xf numFmtId="2" fontId="7" fillId="4" borderId="1" xfId="0" applyNumberFormat="1" applyFont="1" applyFill="1" applyBorder="1" applyAlignment="1">
      <alignment horizontal="center" vertical="center"/>
    </xf>
    <xf numFmtId="0" fontId="8"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CC4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1155700</xdr:colOff>
      <xdr:row>8</xdr:row>
      <xdr:rowOff>253999</xdr:rowOff>
    </xdr:from>
    <xdr:to>
      <xdr:col>8</xdr:col>
      <xdr:colOff>850900</xdr:colOff>
      <xdr:row>20</xdr:row>
      <xdr:rowOff>13764</xdr:rowOff>
    </xdr:to>
    <xdr:pic>
      <xdr:nvPicPr>
        <xdr:cNvPr id="2" name="図 1">
          <a:extLst>
            <a:ext uri="{FF2B5EF4-FFF2-40B4-BE49-F238E27FC236}">
              <a16:creationId xmlns:a16="http://schemas.microsoft.com/office/drawing/2014/main" id="{90707214-8725-6850-DA38-A7CB3B39DE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4700" y="2451099"/>
          <a:ext cx="3340100" cy="3188765"/>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C7F9-5CB4-E740-A8C6-D48D3A9627F8}">
  <dimension ref="A1:I111"/>
  <sheetViews>
    <sheetView tabSelected="1" topLeftCell="A6" workbookViewId="0">
      <selection activeCell="K25" sqref="K25"/>
    </sheetView>
  </sheetViews>
  <sheetFormatPr baseColWidth="10" defaultRowHeight="20"/>
  <cols>
    <col min="1" max="1" width="13.5703125" customWidth="1"/>
    <col min="5" max="5" width="7.140625" customWidth="1"/>
    <col min="6" max="6" width="19.5703125" customWidth="1"/>
  </cols>
  <sheetData>
    <row r="1" spans="1:9" ht="31">
      <c r="A1" s="25" t="s">
        <v>4</v>
      </c>
    </row>
    <row r="2" spans="1:9" ht="21" thickBot="1"/>
    <row r="3" spans="1:9" ht="20" customHeight="1">
      <c r="A3" s="2" t="s">
        <v>19</v>
      </c>
      <c r="B3" s="3"/>
      <c r="C3" s="3"/>
      <c r="D3" s="3"/>
      <c r="E3" s="3"/>
      <c r="F3" s="3"/>
      <c r="G3" s="3"/>
      <c r="H3" s="3"/>
      <c r="I3" s="4"/>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ht="21" thickBot="1">
      <c r="A7" s="8"/>
      <c r="B7" s="9"/>
      <c r="C7" s="9"/>
      <c r="D7" s="9"/>
      <c r="E7" s="9"/>
      <c r="F7" s="9"/>
      <c r="G7" s="9"/>
      <c r="H7" s="9"/>
      <c r="I7" s="10"/>
    </row>
    <row r="10" spans="1:9" ht="24">
      <c r="A10" s="11" t="s">
        <v>20</v>
      </c>
    </row>
    <row r="11" spans="1:9">
      <c r="A11" t="s">
        <v>16</v>
      </c>
    </row>
    <row r="12" spans="1:9">
      <c r="A12" t="s">
        <v>17</v>
      </c>
    </row>
    <row r="15" spans="1:9" ht="24">
      <c r="A15" s="11" t="s">
        <v>5</v>
      </c>
    </row>
    <row r="16" spans="1:9" ht="21" thickBot="1"/>
    <row r="17" spans="1:7" ht="28" thickBot="1">
      <c r="A17" s="12" t="s">
        <v>6</v>
      </c>
      <c r="B17" s="26">
        <v>8.9</v>
      </c>
      <c r="C17" t="s">
        <v>8</v>
      </c>
    </row>
    <row r="18" spans="1:7" ht="25" thickBot="1">
      <c r="A18" s="12"/>
    </row>
    <row r="19" spans="1:7" ht="28" thickBot="1">
      <c r="A19" s="12" t="s">
        <v>7</v>
      </c>
      <c r="B19" s="26">
        <v>7.1</v>
      </c>
      <c r="C19" t="s">
        <v>8</v>
      </c>
    </row>
    <row r="22" spans="1:7" ht="24">
      <c r="A22" s="11" t="s">
        <v>23</v>
      </c>
    </row>
    <row r="23" spans="1:7" ht="21" thickBot="1"/>
    <row r="24" spans="1:7" ht="28" thickBot="1">
      <c r="A24" s="13" t="s">
        <v>9</v>
      </c>
      <c r="B24" s="13"/>
      <c r="C24" s="13"/>
      <c r="D24" s="27">
        <f>B106</f>
        <v>36.471163437020564</v>
      </c>
      <c r="E24" t="s">
        <v>8</v>
      </c>
    </row>
    <row r="25" spans="1:7" ht="25" thickBot="1">
      <c r="D25" s="14"/>
    </row>
    <row r="26" spans="1:7" ht="28" thickBot="1">
      <c r="A26" s="13" t="s">
        <v>10</v>
      </c>
      <c r="B26" s="13"/>
      <c r="C26" s="13"/>
      <c r="D26" s="27">
        <f>B107</f>
        <v>32.167941635965391</v>
      </c>
      <c r="E26" t="s">
        <v>8</v>
      </c>
      <c r="F26" s="1" t="s">
        <v>24</v>
      </c>
    </row>
    <row r="27" spans="1:7" ht="21" thickBot="1"/>
    <row r="28" spans="1:7" ht="28" thickBot="1">
      <c r="A28" s="13" t="s">
        <v>22</v>
      </c>
      <c r="B28" s="13"/>
      <c r="C28" s="13"/>
      <c r="D28" s="27">
        <f>B108</f>
        <v>29.747895612215071</v>
      </c>
      <c r="E28" t="s">
        <v>8</v>
      </c>
      <c r="F28" s="1" t="s">
        <v>25</v>
      </c>
    </row>
    <row r="30" spans="1:7" ht="24">
      <c r="A30" s="11"/>
    </row>
    <row r="31" spans="1:7" ht="24">
      <c r="A31" s="11" t="s">
        <v>18</v>
      </c>
    </row>
    <row r="32" spans="1:7">
      <c r="A32" s="28"/>
      <c r="B32" s="28"/>
      <c r="C32" s="28"/>
      <c r="D32" s="28"/>
      <c r="E32" s="28"/>
      <c r="F32" s="28"/>
      <c r="G32" s="28"/>
    </row>
    <row r="33" spans="1:7" ht="24" customHeight="1">
      <c r="A33" s="28"/>
      <c r="B33" s="28"/>
      <c r="C33" s="28"/>
      <c r="D33" s="28"/>
      <c r="E33" s="28"/>
      <c r="F33" s="28"/>
      <c r="G33" s="28"/>
    </row>
    <row r="34" spans="1:7" ht="24" customHeight="1">
      <c r="A34" s="28"/>
      <c r="B34" s="28"/>
      <c r="C34" s="28"/>
      <c r="D34" s="28"/>
      <c r="E34" s="28"/>
      <c r="F34" s="28"/>
      <c r="G34" s="28"/>
    </row>
    <row r="35" spans="1:7" ht="24" customHeight="1">
      <c r="A35" s="28"/>
      <c r="B35" s="28"/>
      <c r="C35" s="28"/>
      <c r="D35" s="28"/>
      <c r="E35" s="28"/>
      <c r="F35" s="28"/>
      <c r="G35" s="28"/>
    </row>
    <row r="36" spans="1:7" ht="24">
      <c r="A36" s="11"/>
    </row>
    <row r="37" spans="1:7" ht="24">
      <c r="A37" s="11"/>
    </row>
    <row r="38" spans="1:7" ht="24">
      <c r="A38" s="11"/>
    </row>
    <row r="39" spans="1:7" ht="24">
      <c r="A39" s="11"/>
    </row>
    <row r="40" spans="1:7" ht="24">
      <c r="A40" s="11"/>
    </row>
    <row r="41" spans="1:7" ht="24">
      <c r="A41" s="11"/>
    </row>
    <row r="42" spans="1:7" ht="24">
      <c r="A42" s="11"/>
    </row>
    <row r="43" spans="1:7" ht="24">
      <c r="A43" s="11"/>
    </row>
    <row r="44" spans="1:7" ht="24">
      <c r="A44" s="11"/>
    </row>
    <row r="45" spans="1:7" ht="24">
      <c r="A45" s="11"/>
    </row>
    <row r="46" spans="1:7" ht="24">
      <c r="A46" s="11"/>
    </row>
    <row r="47" spans="1:7" ht="24">
      <c r="A47" s="11"/>
    </row>
    <row r="48" spans="1:7" ht="24">
      <c r="A48" s="11"/>
    </row>
    <row r="49" spans="1:1" ht="24">
      <c r="A49" s="11"/>
    </row>
    <row r="50" spans="1:1" ht="24">
      <c r="A50" s="11"/>
    </row>
    <row r="51" spans="1:1" ht="24">
      <c r="A51" s="11"/>
    </row>
    <row r="52" spans="1:1" ht="24">
      <c r="A52" s="11"/>
    </row>
    <row r="53" spans="1:1" ht="24">
      <c r="A53" s="11"/>
    </row>
    <row r="54" spans="1:1" ht="24">
      <c r="A54" s="11"/>
    </row>
    <row r="55" spans="1:1" ht="24">
      <c r="A55" s="11"/>
    </row>
    <row r="56" spans="1:1" ht="24">
      <c r="A56" s="11"/>
    </row>
    <row r="57" spans="1:1" ht="24">
      <c r="A57" s="11"/>
    </row>
    <row r="58" spans="1:1" ht="24">
      <c r="A58" s="11"/>
    </row>
    <row r="59" spans="1:1" ht="24">
      <c r="A59" s="11"/>
    </row>
    <row r="60" spans="1:1" ht="24">
      <c r="A60" s="11"/>
    </row>
    <row r="61" spans="1:1" ht="24">
      <c r="A61" s="11"/>
    </row>
    <row r="62" spans="1:1" ht="24">
      <c r="A62" s="11"/>
    </row>
    <row r="63" spans="1:1" ht="24">
      <c r="A63" s="11"/>
    </row>
    <row r="64" spans="1:1" ht="24">
      <c r="A64" s="11"/>
    </row>
    <row r="65" spans="1:1" ht="24">
      <c r="A65" s="11"/>
    </row>
    <row r="66" spans="1:1" ht="24">
      <c r="A66" s="11"/>
    </row>
    <row r="67" spans="1:1" ht="24">
      <c r="A67" s="11"/>
    </row>
    <row r="68" spans="1:1" ht="24">
      <c r="A68" s="11"/>
    </row>
    <row r="69" spans="1:1" ht="24">
      <c r="A69" s="11"/>
    </row>
    <row r="70" spans="1:1" ht="24">
      <c r="A70" s="11"/>
    </row>
    <row r="71" spans="1:1" ht="24">
      <c r="A71" s="11"/>
    </row>
    <row r="72" spans="1:1" ht="24">
      <c r="A72" s="11"/>
    </row>
    <row r="73" spans="1:1" ht="24">
      <c r="A73" s="11"/>
    </row>
    <row r="74" spans="1:1" ht="24">
      <c r="A74" s="11"/>
    </row>
    <row r="75" spans="1:1" ht="24">
      <c r="A75" s="11"/>
    </row>
    <row r="76" spans="1:1" ht="24">
      <c r="A76" s="11"/>
    </row>
    <row r="77" spans="1:1" ht="24">
      <c r="A77" s="11"/>
    </row>
    <row r="78" spans="1:1" ht="24">
      <c r="A78" s="11"/>
    </row>
    <row r="79" spans="1:1" ht="24">
      <c r="A79" s="11"/>
    </row>
    <row r="80" spans="1:1" ht="24">
      <c r="A80" s="11"/>
    </row>
    <row r="81" spans="1:1" ht="24">
      <c r="A81" s="11"/>
    </row>
    <row r="82" spans="1:1" ht="24">
      <c r="A82" s="11"/>
    </row>
    <row r="83" spans="1:1" ht="24">
      <c r="A83" s="11"/>
    </row>
    <row r="84" spans="1:1" ht="24">
      <c r="A84" s="11"/>
    </row>
    <row r="85" spans="1:1" ht="24">
      <c r="A85" s="11"/>
    </row>
    <row r="86" spans="1:1" ht="24">
      <c r="A86" s="11"/>
    </row>
    <row r="87" spans="1:1" ht="24">
      <c r="A87" s="11"/>
    </row>
    <row r="88" spans="1:1" ht="24">
      <c r="A88" s="11"/>
    </row>
    <row r="89" spans="1:1" ht="24">
      <c r="A89" s="11"/>
    </row>
    <row r="90" spans="1:1" ht="24">
      <c r="A90" s="11"/>
    </row>
    <row r="91" spans="1:1" ht="24">
      <c r="A91" s="11"/>
    </row>
    <row r="92" spans="1:1" ht="24">
      <c r="A92" s="11"/>
    </row>
    <row r="93" spans="1:1" ht="24">
      <c r="A93" s="11"/>
    </row>
    <row r="94" spans="1:1" ht="24">
      <c r="A94" s="11"/>
    </row>
    <row r="95" spans="1:1" ht="24">
      <c r="A95" s="11"/>
    </row>
    <row r="96" spans="1:1" ht="24">
      <c r="A96" s="11"/>
    </row>
    <row r="97" spans="1:7" ht="24">
      <c r="A97" s="11"/>
    </row>
    <row r="98" spans="1:7" ht="24">
      <c r="A98" s="11"/>
    </row>
    <row r="99" spans="1:7" ht="24">
      <c r="A99" s="11"/>
    </row>
    <row r="102" spans="1:7" ht="21" thickBot="1">
      <c r="A102" t="s">
        <v>11</v>
      </c>
    </row>
    <row r="103" spans="1:7">
      <c r="A103" s="15"/>
      <c r="B103" s="16"/>
      <c r="C103" s="16"/>
      <c r="D103" s="16" t="s">
        <v>1</v>
      </c>
      <c r="E103" s="16"/>
      <c r="F103" s="16" t="s">
        <v>2</v>
      </c>
      <c r="G103" s="17"/>
    </row>
    <row r="104" spans="1:7">
      <c r="A104" s="18" t="s">
        <v>0</v>
      </c>
      <c r="B104" s="19">
        <f>(C104*D104)+(E104*F104)-SQRT(G104*D104*F104)</f>
        <v>22.855868422336002</v>
      </c>
      <c r="C104" s="19">
        <v>1.18</v>
      </c>
      <c r="D104" s="19">
        <f>B17</f>
        <v>8.9</v>
      </c>
      <c r="E104" s="19">
        <v>2.69</v>
      </c>
      <c r="F104" s="19">
        <f>B19</f>
        <v>7.1</v>
      </c>
      <c r="G104" s="20">
        <v>0.72</v>
      </c>
    </row>
    <row r="105" spans="1:7">
      <c r="A105" s="18" t="s">
        <v>3</v>
      </c>
      <c r="B105" s="19">
        <f>(C105*D105)+(E105*F105)-SQRT(G105*D105*F105)</f>
        <v>20.745000732064462</v>
      </c>
      <c r="C105" s="19">
        <v>1.18</v>
      </c>
      <c r="D105" s="19">
        <f>D104-0.7</f>
        <v>8.2000000000000011</v>
      </c>
      <c r="E105" s="19">
        <v>2.69</v>
      </c>
      <c r="F105" s="19">
        <f>F104-0.7</f>
        <v>6.3999999999999995</v>
      </c>
      <c r="G105" s="20">
        <v>0.72</v>
      </c>
    </row>
    <row r="106" spans="1:7">
      <c r="A106" s="18" t="s">
        <v>14</v>
      </c>
      <c r="B106" s="21">
        <f>B105*C109/100</f>
        <v>36.471163437020564</v>
      </c>
      <c r="C106" s="19"/>
      <c r="D106" s="19"/>
      <c r="E106" s="19"/>
      <c r="F106" s="19"/>
      <c r="G106" s="20"/>
    </row>
    <row r="107" spans="1:7">
      <c r="A107" s="18" t="s">
        <v>15</v>
      </c>
      <c r="B107" s="21">
        <f>B105*C110/100</f>
        <v>32.167941635965391</v>
      </c>
      <c r="C107" s="19"/>
      <c r="D107" s="19"/>
      <c r="E107" s="19"/>
      <c r="F107" s="19"/>
      <c r="G107" s="20"/>
    </row>
    <row r="108" spans="1:7">
      <c r="A108" s="18" t="s">
        <v>21</v>
      </c>
      <c r="B108" s="21">
        <f>B105*C111/100</f>
        <v>29.747895612215071</v>
      </c>
      <c r="C108" s="19"/>
      <c r="D108" s="19"/>
      <c r="E108" s="19"/>
      <c r="F108" s="19"/>
      <c r="G108" s="20"/>
    </row>
    <row r="109" spans="1:7">
      <c r="A109" s="18" t="s">
        <v>12</v>
      </c>
      <c r="B109" s="19">
        <v>900</v>
      </c>
      <c r="C109" s="19">
        <f>(8.3*0.00000001*B109*B109*B109)-(2.4*0.0001*B109*B109)+(3.4*0.1*B109)+3.7</f>
        <v>175.80699999999999</v>
      </c>
      <c r="D109" s="19"/>
      <c r="E109" s="19"/>
      <c r="F109" s="19"/>
      <c r="G109" s="20"/>
    </row>
    <row r="110" spans="1:7">
      <c r="A110" s="18" t="s">
        <v>13</v>
      </c>
      <c r="B110" s="19">
        <v>720</v>
      </c>
      <c r="C110" s="19">
        <f>(8.3*0.00000001*B110*B110*B110)-(2.4*0.0001*B110*B110)+(3.4*0.1*B110)+3.7</f>
        <v>155.06358399999999</v>
      </c>
      <c r="D110" s="19"/>
      <c r="E110" s="19"/>
      <c r="F110" s="19"/>
      <c r="G110" s="20"/>
    </row>
    <row r="111" spans="1:7" ht="21" thickBot="1">
      <c r="A111" s="22" t="s">
        <v>13</v>
      </c>
      <c r="B111" s="23">
        <v>630</v>
      </c>
      <c r="C111" s="23">
        <f>(8.3*0.00000001*B111*B111*B111)-(2.4*0.0001*B111*B111)+(3.4*0.1*B111)+3.7</f>
        <v>143.39790099999999</v>
      </c>
      <c r="D111" s="23"/>
      <c r="E111" s="23"/>
      <c r="F111" s="23"/>
      <c r="G111" s="24"/>
    </row>
  </sheetData>
  <mergeCells count="4">
    <mergeCell ref="A3:I7"/>
    <mergeCell ref="A26:C26"/>
    <mergeCell ref="A24:C24"/>
    <mergeCell ref="A28:C28"/>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 Nishio</dc:creator>
  <cp:lastModifiedBy>Shin-ya Nishio</cp:lastModifiedBy>
  <dcterms:created xsi:type="dcterms:W3CDTF">2023-10-24T09:09:33Z</dcterms:created>
  <dcterms:modified xsi:type="dcterms:W3CDTF">2023-10-25T04:42:05Z</dcterms:modified>
</cp:coreProperties>
</file>